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010" activeTab="0"/>
  </bookViews>
  <sheets>
    <sheet name="Лист1 (2)" sheetId="1" r:id="rId1"/>
    <sheet name="Лист1" sheetId="2" r:id="rId2"/>
  </sheets>
  <definedNames>
    <definedName name="_xlnm.Print_Area" localSheetId="1">'Лист1'!$A$1:$H$73</definedName>
    <definedName name="_xlnm.Print_Area" localSheetId="0">'Лист1 (2)'!$A$1:$H$99</definedName>
  </definedNames>
  <calcPr fullCalcOnLoad="1"/>
</workbook>
</file>

<file path=xl/sharedStrings.xml><?xml version="1.0" encoding="utf-8"?>
<sst xmlns="http://schemas.openxmlformats.org/spreadsheetml/2006/main" count="393" uniqueCount="109">
  <si>
    <t xml:space="preserve">Наименование главного распорядителя </t>
  </si>
  <si>
    <t>раздел</t>
  </si>
  <si>
    <t>подраздел</t>
  </si>
  <si>
    <t>целевая статья</t>
  </si>
  <si>
    <t xml:space="preserve">вид расхода </t>
  </si>
  <si>
    <t>экономическая статья</t>
  </si>
  <si>
    <t>сумма</t>
  </si>
  <si>
    <t>Расходы бюджета</t>
  </si>
  <si>
    <t>Примечание</t>
  </si>
  <si>
    <t>расшифровка расходов по экономическим статьям 212, 225, 226, 241, 242, 251, 290, 310, 320, 340, 540, 640</t>
  </si>
  <si>
    <t>тыс.руб.</t>
  </si>
  <si>
    <t>Таблица 1</t>
  </si>
  <si>
    <t>01</t>
  </si>
  <si>
    <t>03</t>
  </si>
  <si>
    <t>Центральный аппарат</t>
  </si>
  <si>
    <t>212</t>
  </si>
  <si>
    <t>04</t>
  </si>
  <si>
    <t>211</t>
  </si>
  <si>
    <t>213</t>
  </si>
  <si>
    <t>221</t>
  </si>
  <si>
    <t>222</t>
  </si>
  <si>
    <t>223</t>
  </si>
  <si>
    <t>225</t>
  </si>
  <si>
    <t>226</t>
  </si>
  <si>
    <t>290</t>
  </si>
  <si>
    <t>340</t>
  </si>
  <si>
    <t>02</t>
  </si>
  <si>
    <t>08</t>
  </si>
  <si>
    <t>Резервный фонд</t>
  </si>
  <si>
    <t>11</t>
  </si>
  <si>
    <t>Услуги связи</t>
  </si>
  <si>
    <t>Фонд оплаты труда</t>
  </si>
  <si>
    <t>Начисление на фонд оплаты труда</t>
  </si>
  <si>
    <t>Компенсация за неиспользованную путевку, суточные</t>
  </si>
  <si>
    <t xml:space="preserve">Межбюджетные трансферты на содержание ревизора </t>
  </si>
  <si>
    <t>Налоги</t>
  </si>
  <si>
    <t>Расходы согласно распоряжения главы администрации сельского поселения</t>
  </si>
  <si>
    <t>100</t>
  </si>
  <si>
    <t>200</t>
  </si>
  <si>
    <t>Межбюджетные трансферты</t>
  </si>
  <si>
    <t>06</t>
  </si>
  <si>
    <t>09</t>
  </si>
  <si>
    <t>Канцтовары, бумага для ксерокса</t>
  </si>
  <si>
    <t>310</t>
  </si>
  <si>
    <t>Организация спортивных соревнований</t>
  </si>
  <si>
    <t xml:space="preserve">      05</t>
  </si>
  <si>
    <t xml:space="preserve">     03</t>
  </si>
  <si>
    <t>Оплата за уличное освещение</t>
  </si>
  <si>
    <t>870</t>
  </si>
  <si>
    <t>540</t>
  </si>
  <si>
    <t xml:space="preserve"> </t>
  </si>
  <si>
    <t>Субсидии бюджетным учреждениям на финансовое обеспечение муниципального задания на оказание мунципальных услуг (выполнение работ)</t>
  </si>
  <si>
    <t>ремонт дорог</t>
  </si>
  <si>
    <t>800</t>
  </si>
  <si>
    <t>120</t>
  </si>
  <si>
    <t>600</t>
  </si>
  <si>
    <t>251</t>
  </si>
  <si>
    <t>Общегосударственные вопросы</t>
  </si>
  <si>
    <t>Другие общегосударственные вопросы</t>
  </si>
  <si>
    <t>13</t>
  </si>
  <si>
    <t>240</t>
  </si>
  <si>
    <t>Национальная оборона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</si>
  <si>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</si>
  <si>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</si>
  <si>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</si>
  <si>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</si>
  <si>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Благоустройство</t>
  </si>
  <si>
    <t>05</t>
  </si>
  <si>
    <t>Культура</t>
  </si>
  <si>
    <t>121</t>
  </si>
  <si>
    <t>Массовый спорт</t>
  </si>
  <si>
    <t>Мобилизационная и вневойсковая подготовка</t>
  </si>
  <si>
    <t>Дорожное хозяйство (дорожные фонды)</t>
  </si>
  <si>
    <t xml:space="preserve">Иные межбюджетные трансферты на осуществление полномочий по организации библиотечного обслуживания населения, комплектование и обеспечение сохранности библиотечных фондов </t>
  </si>
  <si>
    <t>Иные межбюджетные трансферты на осуществление полномочий в отношении автомобильных дорог местного значения в границах населенных пунктов поселений</t>
  </si>
  <si>
    <t>122</t>
  </si>
  <si>
    <t>242</t>
  </si>
  <si>
    <t>244</t>
  </si>
  <si>
    <t>851</t>
  </si>
  <si>
    <t>852</t>
  </si>
  <si>
    <t>611</t>
  </si>
  <si>
    <t>241</t>
  </si>
  <si>
    <t>Распределение ассигнований из местного бюджета на 2016 год по разделам, подразделам, целевым статьям и группам видов расходов классификации расходов бюджетов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</si>
  <si>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</si>
  <si>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Обновление инф.услуг -25,6    т.р., похоз.книги- 7,5   т.р.</t>
  </si>
  <si>
    <t xml:space="preserve">Опл. труд.договоров по работам по благоустр.- 123,4т.р. </t>
  </si>
  <si>
    <t>Коммунальные платежи: электроэнергия -60,0, газ - 148,8</t>
  </si>
  <si>
    <t>обслуж.ЭЦП -   5 т.руб., антивирус -  2 т.руб.,СБИС 5,0, сайт-12,0. ИТС - 34,0</t>
  </si>
  <si>
    <t>Транспортные</t>
  </si>
  <si>
    <t>Администрация сельского поселения Никольский сельсовет Усманского муниципального района Липецкой области РФ</t>
  </si>
  <si>
    <t>Глава сельского поселения Никольский сельсовет</t>
  </si>
  <si>
    <t>В.И.Васильева</t>
  </si>
  <si>
    <t>Канцтовары -5,0 т.р., запчасти -10,0 т.р., ГСМ - 120 т.руб.,бумага для ксерокса -   14,0  т.р., хоз.мат.5,0</t>
  </si>
  <si>
    <t xml:space="preserve">Командировочные расходы проезд)-3,                                                                                           Транспортные расходы-2,0                                                                 </t>
  </si>
  <si>
    <t>Монитор 10,0. автомобиль 400</t>
  </si>
  <si>
    <t>Объявления - 30,0 т.руб., подписка - 5,0 т.руб. Оформление 30</t>
  </si>
  <si>
    <t xml:space="preserve">Заправка и ремонт катриджа -  8,8т.р., т/о котельной-10,0, т/о автомобиля- 5,0, ремонт оргтехники - 5,0                                                                        </t>
  </si>
  <si>
    <t>914 - Администрация сельского поселения Никольский сельсовет Усманского мунципального района Липецкой области Российской Федерации</t>
  </si>
  <si>
    <t>Страховые взносы</t>
  </si>
  <si>
    <t>Оплата услуг связи</t>
  </si>
  <si>
    <t>Оплата транспортных расходов</t>
  </si>
  <si>
    <t>Увеличение библиотечного фонда</t>
  </si>
  <si>
    <t xml:space="preserve">канц.товары- 5,0  , хоз.расходы- 5,0  </t>
  </si>
  <si>
    <t xml:space="preserve">культ.массовые- 5,0   , </t>
  </si>
  <si>
    <t>операторы котельной , уборщица</t>
  </si>
  <si>
    <t xml:space="preserve">Заправка катриджа , ремонт газ.оборудования  </t>
  </si>
  <si>
    <t>Ком. Платежи: электр. - 19,0; газ - 216,0, вода 20,0</t>
  </si>
  <si>
    <t>914 - администрация сельского поселения Никольский сельсовет Усманского мунципального района Липецкой области Российской Федерации</t>
  </si>
  <si>
    <t>администрация сельского поселения Никольский сельсовет Усманского муниципального района Липецкой области РФ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</si>
</sst>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49" fontId="1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justify" vertical="distributed"/>
    </xf>
    <xf numFmtId="49" fontId="2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7" fillId="0" borderId="11" xfId="0" applyNumberFormat="1" applyFont="1" applyBorder="1" applyAlignment="1">
      <alignment horizontal="center" wrapText="1"/>
    </xf>
    <xf numFmtId="168" fontId="2" fillId="0" borderId="11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168" fontId="1" fillId="0" borderId="0" xfId="0" applyNumberFormat="1" applyFont="1" applyAlignment="1">
      <alignment/>
    </xf>
    <xf numFmtId="0" fontId="1" fillId="0" borderId="12" xfId="0" applyFont="1" applyBorder="1" applyAlignment="1">
      <alignment wrapText="1"/>
    </xf>
    <xf numFmtId="168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zoomScale="60" zoomScaleNormal="75" zoomScalePageLayoutView="60" workbookViewId="0" topLeftCell="A1">
      <selection activeCell="A5" sqref="A5"/>
    </sheetView>
  </sheetViews>
  <sheetFormatPr defaultColWidth="9.00390625" defaultRowHeight="12.75"/>
  <cols>
    <col min="1" max="1" width="27.375" style="1" customWidth="1"/>
    <col min="2" max="3" width="10.75390625" style="2" customWidth="1"/>
    <col min="4" max="4" width="14.375" style="2" customWidth="1"/>
    <col min="5" max="5" width="10.75390625" style="2" customWidth="1"/>
    <col min="6" max="6" width="10.75390625" style="3" customWidth="1"/>
    <col min="7" max="7" width="13.75390625" style="4" customWidth="1"/>
    <col min="8" max="8" width="41.375" style="5" customWidth="1"/>
    <col min="9" max="9" width="31.75390625" style="6" customWidth="1"/>
    <col min="10" max="16384" width="9.125" style="6" customWidth="1"/>
  </cols>
  <sheetData>
    <row r="1" ht="15.75">
      <c r="H1" s="5" t="s">
        <v>11</v>
      </c>
    </row>
    <row r="2" spans="1:8" ht="35.25" customHeight="1">
      <c r="A2" s="43" t="s">
        <v>82</v>
      </c>
      <c r="B2" s="43"/>
      <c r="C2" s="43"/>
      <c r="D2" s="43"/>
      <c r="E2" s="43"/>
      <c r="F2" s="43"/>
      <c r="G2" s="43"/>
      <c r="H2" s="43"/>
    </row>
    <row r="3" spans="1:8" ht="12.75" customHeight="1">
      <c r="A3" s="8"/>
      <c r="B3" s="9"/>
      <c r="C3" s="9"/>
      <c r="D3" s="9"/>
      <c r="E3" s="9"/>
      <c r="F3" s="9"/>
      <c r="G3" s="7"/>
      <c r="H3" s="7"/>
    </row>
    <row r="4" spans="1:8" ht="12.75" customHeight="1">
      <c r="A4" s="44" t="s">
        <v>108</v>
      </c>
      <c r="B4" s="44"/>
      <c r="C4" s="44"/>
      <c r="D4" s="44"/>
      <c r="E4" s="44"/>
      <c r="F4" s="44"/>
      <c r="G4" s="44"/>
      <c r="H4" s="44"/>
    </row>
    <row r="5" ht="16.5" thickBot="1">
      <c r="H5" s="5" t="s">
        <v>10</v>
      </c>
    </row>
    <row r="6" spans="1:8" s="11" customFormat="1" ht="15.75">
      <c r="A6" s="45" t="s">
        <v>0</v>
      </c>
      <c r="B6" s="47" t="s">
        <v>7</v>
      </c>
      <c r="C6" s="47"/>
      <c r="D6" s="47"/>
      <c r="E6" s="47"/>
      <c r="F6" s="47"/>
      <c r="G6" s="47"/>
      <c r="H6" s="10" t="s">
        <v>8</v>
      </c>
    </row>
    <row r="7" spans="1:8" s="11" customFormat="1" ht="105" customHeight="1">
      <c r="A7" s="46"/>
      <c r="B7" s="18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7" t="s">
        <v>6</v>
      </c>
      <c r="H7" s="19" t="s">
        <v>9</v>
      </c>
    </row>
    <row r="8" spans="1:9" ht="110.25">
      <c r="A8" s="34" t="s">
        <v>107</v>
      </c>
      <c r="B8" s="13"/>
      <c r="C8" s="13"/>
      <c r="D8" s="12"/>
      <c r="E8" s="12"/>
      <c r="F8" s="12"/>
      <c r="G8" s="29">
        <f>G9+G36+G48+G52+G59+G75</f>
        <v>8568.6554</v>
      </c>
      <c r="H8" s="35"/>
      <c r="I8" s="6">
        <v>8568.7</v>
      </c>
    </row>
    <row r="9" spans="1:9" ht="31.5">
      <c r="A9" s="34" t="s">
        <v>57</v>
      </c>
      <c r="B9" s="13" t="s">
        <v>12</v>
      </c>
      <c r="C9" s="13"/>
      <c r="D9" s="12"/>
      <c r="E9" s="12"/>
      <c r="F9" s="12"/>
      <c r="G9" s="29">
        <f>G10+G15+G32+G33+G34</f>
        <v>3799.5576</v>
      </c>
      <c r="H9" s="35"/>
      <c r="I9" s="39">
        <f>I8-G8</f>
        <v>0.04460000000108266</v>
      </c>
    </row>
    <row r="10" spans="1:8" ht="108" customHeight="1">
      <c r="A10" s="35" t="s">
        <v>83</v>
      </c>
      <c r="B10" s="13" t="s">
        <v>12</v>
      </c>
      <c r="C10" s="13" t="s">
        <v>26</v>
      </c>
      <c r="D10" s="23">
        <v>9910000010</v>
      </c>
      <c r="E10" s="13" t="s">
        <v>54</v>
      </c>
      <c r="F10" s="13"/>
      <c r="G10" s="27">
        <f>SUM(G11:G14)</f>
        <v>552.7515999999999</v>
      </c>
      <c r="H10" s="35"/>
    </row>
    <row r="11" spans="1:8" ht="15.75">
      <c r="A11" s="36"/>
      <c r="B11" s="12"/>
      <c r="C11" s="12"/>
      <c r="D11" s="12"/>
      <c r="E11" s="12" t="s">
        <v>69</v>
      </c>
      <c r="F11" s="12" t="s">
        <v>17</v>
      </c>
      <c r="G11" s="28">
        <v>405.8</v>
      </c>
      <c r="H11" s="35" t="s">
        <v>31</v>
      </c>
    </row>
    <row r="12" spans="1:8" ht="31.5">
      <c r="A12" s="36"/>
      <c r="B12" s="12"/>
      <c r="C12" s="12"/>
      <c r="D12" s="12"/>
      <c r="E12" s="12" t="s">
        <v>75</v>
      </c>
      <c r="F12" s="12" t="s">
        <v>15</v>
      </c>
      <c r="G12" s="28">
        <v>24.4</v>
      </c>
      <c r="H12" s="35" t="s">
        <v>33</v>
      </c>
    </row>
    <row r="13" spans="1:8" ht="15.75">
      <c r="A13" s="36"/>
      <c r="B13" s="12"/>
      <c r="C13" s="12"/>
      <c r="D13" s="12"/>
      <c r="E13" s="12" t="s">
        <v>69</v>
      </c>
      <c r="F13" s="12" t="s">
        <v>18</v>
      </c>
      <c r="G13" s="28">
        <f>G11*30.2%</f>
        <v>122.5516</v>
      </c>
      <c r="H13" s="35" t="s">
        <v>32</v>
      </c>
    </row>
    <row r="14" spans="1:8" ht="15.75">
      <c r="A14" s="34"/>
      <c r="B14" s="13"/>
      <c r="C14" s="13"/>
      <c r="D14" s="12"/>
      <c r="E14" s="12"/>
      <c r="F14" s="12"/>
      <c r="G14" s="27"/>
      <c r="H14" s="35"/>
    </row>
    <row r="15" spans="1:8" ht="15.75">
      <c r="A15" s="34" t="s">
        <v>14</v>
      </c>
      <c r="B15" s="13" t="s">
        <v>12</v>
      </c>
      <c r="C15" s="13" t="s">
        <v>16</v>
      </c>
      <c r="D15" s="23"/>
      <c r="E15" s="12"/>
      <c r="F15" s="12"/>
      <c r="G15" s="27">
        <f>G16+G20+G29</f>
        <v>3193.206</v>
      </c>
      <c r="H15" s="35"/>
    </row>
    <row r="16" spans="1:8" ht="15.75">
      <c r="A16" s="36"/>
      <c r="B16" s="12"/>
      <c r="C16" s="12"/>
      <c r="D16" s="23">
        <v>110120200</v>
      </c>
      <c r="E16" s="13" t="s">
        <v>54</v>
      </c>
      <c r="F16" s="13"/>
      <c r="G16" s="27">
        <f>SUM(G17:G19)</f>
        <v>1864.8059999999998</v>
      </c>
      <c r="H16" s="35"/>
    </row>
    <row r="17" spans="1:8" ht="15.75">
      <c r="A17" s="36"/>
      <c r="B17" s="12"/>
      <c r="C17" s="12"/>
      <c r="D17" s="12"/>
      <c r="E17" s="12" t="s">
        <v>69</v>
      </c>
      <c r="F17" s="12" t="s">
        <v>17</v>
      </c>
      <c r="G17" s="28">
        <f>652.8+750.2</f>
        <v>1403</v>
      </c>
      <c r="H17" s="35" t="s">
        <v>31</v>
      </c>
    </row>
    <row r="18" spans="1:8" ht="31.5">
      <c r="A18" s="36"/>
      <c r="B18" s="12"/>
      <c r="C18" s="12"/>
      <c r="D18" s="12"/>
      <c r="E18" s="12" t="s">
        <v>75</v>
      </c>
      <c r="F18" s="12" t="s">
        <v>15</v>
      </c>
      <c r="G18" s="28">
        <v>38.1</v>
      </c>
      <c r="H18" s="35" t="s">
        <v>33</v>
      </c>
    </row>
    <row r="19" spans="1:8" ht="15.75">
      <c r="A19" s="36"/>
      <c r="B19" s="12"/>
      <c r="C19" s="12"/>
      <c r="D19" s="12"/>
      <c r="E19" s="12" t="s">
        <v>69</v>
      </c>
      <c r="F19" s="12" t="s">
        <v>18</v>
      </c>
      <c r="G19" s="28">
        <f>G17*30.2%</f>
        <v>423.70599999999996</v>
      </c>
      <c r="H19" s="35" t="s">
        <v>32</v>
      </c>
    </row>
    <row r="20" spans="1:8" ht="15.75">
      <c r="A20" s="36"/>
      <c r="B20" s="13" t="s">
        <v>12</v>
      </c>
      <c r="C20" s="13" t="s">
        <v>16</v>
      </c>
      <c r="D20" s="23">
        <v>110120300</v>
      </c>
      <c r="E20" s="13" t="s">
        <v>38</v>
      </c>
      <c r="F20" s="13"/>
      <c r="G20" s="27">
        <f>SUM(G21:G28)</f>
        <v>1158.4</v>
      </c>
      <c r="H20" s="35"/>
    </row>
    <row r="21" spans="1:8" ht="15.75">
      <c r="A21" s="36"/>
      <c r="B21" s="12"/>
      <c r="C21" s="12"/>
      <c r="D21" s="12"/>
      <c r="E21" s="12" t="s">
        <v>76</v>
      </c>
      <c r="F21" s="12" t="s">
        <v>19</v>
      </c>
      <c r="G21" s="28">
        <v>230</v>
      </c>
      <c r="H21" s="35" t="s">
        <v>30</v>
      </c>
    </row>
    <row r="22" spans="1:8" ht="33.75" customHeight="1">
      <c r="A22" s="36"/>
      <c r="B22" s="12"/>
      <c r="C22" s="12"/>
      <c r="D22" s="12"/>
      <c r="E22" s="12" t="s">
        <v>77</v>
      </c>
      <c r="F22" s="12" t="s">
        <v>20</v>
      </c>
      <c r="G22" s="28">
        <v>5</v>
      </c>
      <c r="H22" s="37" t="s">
        <v>93</v>
      </c>
    </row>
    <row r="23" spans="1:8" ht="31.5">
      <c r="A23" s="36"/>
      <c r="B23" s="12"/>
      <c r="C23" s="12"/>
      <c r="D23" s="12"/>
      <c r="E23" s="12" t="s">
        <v>77</v>
      </c>
      <c r="F23" s="12" t="s">
        <v>21</v>
      </c>
      <c r="G23" s="28">
        <f>148.8+60</f>
        <v>208.8</v>
      </c>
      <c r="H23" s="35" t="s">
        <v>86</v>
      </c>
    </row>
    <row r="24" spans="1:8" ht="70.5" customHeight="1">
      <c r="A24" s="36"/>
      <c r="B24" s="12"/>
      <c r="C24" s="12"/>
      <c r="D24" s="12"/>
      <c r="E24" s="12" t="s">
        <v>77</v>
      </c>
      <c r="F24" s="12" t="s">
        <v>22</v>
      </c>
      <c r="G24" s="28">
        <v>28.8</v>
      </c>
      <c r="H24" s="35" t="s">
        <v>96</v>
      </c>
    </row>
    <row r="25" spans="1:8" ht="31.5">
      <c r="A25" s="36"/>
      <c r="B25" s="12"/>
      <c r="C25" s="12"/>
      <c r="D25" s="12"/>
      <c r="E25" s="12" t="s">
        <v>76</v>
      </c>
      <c r="F25" s="12" t="s">
        <v>23</v>
      </c>
      <c r="G25" s="28">
        <v>58</v>
      </c>
      <c r="H25" s="35" t="s">
        <v>87</v>
      </c>
    </row>
    <row r="26" spans="1:8" ht="31.5">
      <c r="A26" s="36"/>
      <c r="B26" s="12"/>
      <c r="C26" s="12"/>
      <c r="D26" s="12"/>
      <c r="E26" s="12" t="s">
        <v>77</v>
      </c>
      <c r="F26" s="12" t="s">
        <v>23</v>
      </c>
      <c r="G26" s="28">
        <v>63.8</v>
      </c>
      <c r="H26" s="35" t="s">
        <v>95</v>
      </c>
    </row>
    <row r="27" spans="1:8" ht="65.25" customHeight="1">
      <c r="A27" s="36"/>
      <c r="B27" s="12"/>
      <c r="C27" s="12"/>
      <c r="D27" s="12"/>
      <c r="E27" s="12" t="s">
        <v>77</v>
      </c>
      <c r="F27" s="26" t="s">
        <v>25</v>
      </c>
      <c r="G27" s="28">
        <v>154</v>
      </c>
      <c r="H27" s="35" t="s">
        <v>92</v>
      </c>
    </row>
    <row r="28" spans="1:8" ht="33.75" customHeight="1">
      <c r="A28" s="36"/>
      <c r="B28" s="12"/>
      <c r="C28" s="12"/>
      <c r="D28" s="12"/>
      <c r="E28" s="12" t="s">
        <v>77</v>
      </c>
      <c r="F28" s="26" t="s">
        <v>43</v>
      </c>
      <c r="G28" s="28">
        <v>410</v>
      </c>
      <c r="H28" s="35" t="s">
        <v>94</v>
      </c>
    </row>
    <row r="29" spans="1:8" ht="27.75" customHeight="1">
      <c r="A29" s="36"/>
      <c r="B29" s="13" t="s">
        <v>12</v>
      </c>
      <c r="C29" s="13" t="s">
        <v>16</v>
      </c>
      <c r="D29" s="23">
        <v>110120300</v>
      </c>
      <c r="E29" s="13" t="s">
        <v>53</v>
      </c>
      <c r="F29" s="12"/>
      <c r="G29" s="27">
        <f>SUM(G30:G31)</f>
        <v>170</v>
      </c>
      <c r="H29" s="35"/>
    </row>
    <row r="30" spans="1:8" ht="21.75" customHeight="1">
      <c r="A30" s="36"/>
      <c r="B30" s="12"/>
      <c r="C30" s="12"/>
      <c r="D30" s="12"/>
      <c r="E30" s="12" t="s">
        <v>78</v>
      </c>
      <c r="F30" s="12" t="s">
        <v>24</v>
      </c>
      <c r="G30" s="28">
        <v>160</v>
      </c>
      <c r="H30" s="35" t="s">
        <v>35</v>
      </c>
    </row>
    <row r="31" spans="1:8" ht="15.75">
      <c r="A31" s="36"/>
      <c r="B31" s="12"/>
      <c r="C31" s="12"/>
      <c r="D31" s="12"/>
      <c r="E31" s="12" t="s">
        <v>79</v>
      </c>
      <c r="F31" s="12" t="s">
        <v>24</v>
      </c>
      <c r="G31" s="28">
        <v>10</v>
      </c>
      <c r="H31" s="35"/>
    </row>
    <row r="32" spans="1:8" ht="31.5">
      <c r="A32" s="34" t="s">
        <v>39</v>
      </c>
      <c r="B32" s="13" t="s">
        <v>12</v>
      </c>
      <c r="C32" s="13" t="s">
        <v>40</v>
      </c>
      <c r="D32" s="23">
        <v>110120400</v>
      </c>
      <c r="E32" s="13" t="s">
        <v>49</v>
      </c>
      <c r="F32" s="13" t="s">
        <v>56</v>
      </c>
      <c r="G32" s="27">
        <v>15.5</v>
      </c>
      <c r="H32" s="35" t="s">
        <v>34</v>
      </c>
    </row>
    <row r="33" spans="1:8" ht="31.5">
      <c r="A33" s="34" t="s">
        <v>28</v>
      </c>
      <c r="B33" s="21" t="s">
        <v>12</v>
      </c>
      <c r="C33" s="21" t="s">
        <v>29</v>
      </c>
      <c r="D33" s="23">
        <v>9920005000</v>
      </c>
      <c r="E33" s="21" t="s">
        <v>48</v>
      </c>
      <c r="F33" s="21" t="s">
        <v>24</v>
      </c>
      <c r="G33" s="30">
        <v>5</v>
      </c>
      <c r="H33" s="35" t="s">
        <v>36</v>
      </c>
    </row>
    <row r="34" spans="1:8" ht="47.25">
      <c r="A34" s="34" t="s">
        <v>58</v>
      </c>
      <c r="B34" s="13" t="s">
        <v>12</v>
      </c>
      <c r="C34" s="13" t="s">
        <v>59</v>
      </c>
      <c r="D34" s="23">
        <v>110199990</v>
      </c>
      <c r="E34" s="13" t="s">
        <v>60</v>
      </c>
      <c r="F34" s="13" t="s">
        <v>23</v>
      </c>
      <c r="G34" s="27">
        <f>G35</f>
        <v>33.1</v>
      </c>
      <c r="H34" s="35" t="s">
        <v>84</v>
      </c>
    </row>
    <row r="35" spans="1:8" ht="15.75">
      <c r="A35" s="34"/>
      <c r="B35" s="13"/>
      <c r="C35" s="13"/>
      <c r="D35" s="13"/>
      <c r="E35" s="12" t="s">
        <v>76</v>
      </c>
      <c r="F35" s="12" t="s">
        <v>23</v>
      </c>
      <c r="G35" s="28">
        <v>33.1</v>
      </c>
      <c r="H35" s="35"/>
    </row>
    <row r="36" spans="1:8" ht="15.75">
      <c r="A36" s="34" t="s">
        <v>61</v>
      </c>
      <c r="B36" s="13" t="s">
        <v>26</v>
      </c>
      <c r="C36" s="13"/>
      <c r="D36" s="13"/>
      <c r="E36" s="13"/>
      <c r="F36" s="13"/>
      <c r="G36" s="27">
        <f>G37</f>
        <v>171.636</v>
      </c>
      <c r="H36" s="35"/>
    </row>
    <row r="37" spans="1:8" ht="47.25">
      <c r="A37" s="34" t="s">
        <v>71</v>
      </c>
      <c r="B37" s="13" t="s">
        <v>26</v>
      </c>
      <c r="C37" s="13" t="s">
        <v>13</v>
      </c>
      <c r="D37" s="23">
        <v>9990051180</v>
      </c>
      <c r="E37" s="13"/>
      <c r="F37" s="12"/>
      <c r="G37" s="27">
        <f>SUM(G38,G41)</f>
        <v>171.636</v>
      </c>
      <c r="H37" s="35"/>
    </row>
    <row r="38" spans="1:8" ht="15.75">
      <c r="A38" s="36"/>
      <c r="B38" s="12"/>
      <c r="C38" s="12"/>
      <c r="D38" s="12"/>
      <c r="E38" s="13" t="s">
        <v>37</v>
      </c>
      <c r="F38" s="12"/>
      <c r="G38" s="27">
        <f>SUM(G39:G40)</f>
        <v>153.636</v>
      </c>
      <c r="H38" s="35"/>
    </row>
    <row r="39" spans="1:8" ht="15.75">
      <c r="A39" s="36"/>
      <c r="B39" s="12"/>
      <c r="C39" s="12"/>
      <c r="D39" s="12"/>
      <c r="E39" s="12" t="s">
        <v>69</v>
      </c>
      <c r="F39" s="12" t="s">
        <v>17</v>
      </c>
      <c r="G39" s="28">
        <v>118</v>
      </c>
      <c r="H39" s="35" t="s">
        <v>31</v>
      </c>
    </row>
    <row r="40" spans="1:8" ht="15.75">
      <c r="A40" s="36"/>
      <c r="B40" s="12"/>
      <c r="C40" s="12"/>
      <c r="D40" s="12"/>
      <c r="E40" s="12" t="s">
        <v>69</v>
      </c>
      <c r="F40" s="12" t="s">
        <v>18</v>
      </c>
      <c r="G40" s="28">
        <f>G39*30.2%</f>
        <v>35.635999999999996</v>
      </c>
      <c r="H40" s="35" t="s">
        <v>32</v>
      </c>
    </row>
    <row r="41" spans="1:8" ht="15.75">
      <c r="A41" s="36"/>
      <c r="B41" s="13" t="s">
        <v>26</v>
      </c>
      <c r="C41" s="13" t="s">
        <v>13</v>
      </c>
      <c r="D41" s="23">
        <v>9990051180</v>
      </c>
      <c r="E41" s="13" t="s">
        <v>38</v>
      </c>
      <c r="F41" s="12"/>
      <c r="G41" s="27">
        <f>G42</f>
        <v>18</v>
      </c>
      <c r="H41" s="35"/>
    </row>
    <row r="42" spans="1:8" ht="15.75">
      <c r="A42" s="36"/>
      <c r="B42" s="12"/>
      <c r="C42" s="12"/>
      <c r="D42" s="12"/>
      <c r="E42" s="12" t="s">
        <v>77</v>
      </c>
      <c r="F42" s="12" t="s">
        <v>25</v>
      </c>
      <c r="G42" s="28">
        <v>18</v>
      </c>
      <c r="H42" s="35" t="s">
        <v>42</v>
      </c>
    </row>
    <row r="43" spans="1:8" ht="15.75">
      <c r="A43" s="36"/>
      <c r="B43" s="12"/>
      <c r="C43" s="12"/>
      <c r="D43" s="12"/>
      <c r="E43" s="12"/>
      <c r="F43" s="12"/>
      <c r="G43" s="28"/>
      <c r="H43" s="35"/>
    </row>
    <row r="44" spans="1:8" ht="15.75">
      <c r="A44" s="36"/>
      <c r="B44" s="12"/>
      <c r="C44" s="12"/>
      <c r="D44" s="12"/>
      <c r="E44" s="12"/>
      <c r="F44" s="12"/>
      <c r="G44" s="28"/>
      <c r="H44" s="35"/>
    </row>
    <row r="45" spans="1:8" ht="15.75">
      <c r="A45" s="36"/>
      <c r="B45" s="12"/>
      <c r="C45" s="12"/>
      <c r="D45" s="12"/>
      <c r="E45" s="12"/>
      <c r="F45" s="12"/>
      <c r="G45" s="28"/>
      <c r="H45" s="35"/>
    </row>
    <row r="46" spans="1:8" ht="15.75">
      <c r="A46" s="36"/>
      <c r="B46" s="14"/>
      <c r="C46" s="14"/>
      <c r="D46" s="14"/>
      <c r="E46" s="15"/>
      <c r="F46" s="15"/>
      <c r="G46" s="31"/>
      <c r="H46" s="35"/>
    </row>
    <row r="47" spans="1:8" ht="15.75">
      <c r="A47" s="36"/>
      <c r="B47" s="14"/>
      <c r="C47" s="14"/>
      <c r="D47" s="14"/>
      <c r="E47" s="14"/>
      <c r="F47" s="15"/>
      <c r="G47" s="31"/>
      <c r="H47" s="35"/>
    </row>
    <row r="48" spans="1:8" ht="31.5">
      <c r="A48" s="24" t="s">
        <v>62</v>
      </c>
      <c r="B48" s="25" t="s">
        <v>16</v>
      </c>
      <c r="C48" s="14"/>
      <c r="D48" s="14"/>
      <c r="E48" s="14"/>
      <c r="F48" s="15"/>
      <c r="G48" s="32">
        <f>G49</f>
        <v>2840.2999999999997</v>
      </c>
      <c r="H48" s="35"/>
    </row>
    <row r="49" spans="1:8" ht="78.75">
      <c r="A49" s="24" t="s">
        <v>72</v>
      </c>
      <c r="B49" s="13" t="s">
        <v>16</v>
      </c>
      <c r="C49" s="13" t="s">
        <v>41</v>
      </c>
      <c r="D49" s="23">
        <v>130100000</v>
      </c>
      <c r="E49" s="21" t="s">
        <v>38</v>
      </c>
      <c r="F49" s="21"/>
      <c r="G49" s="32">
        <f>SUM(G50:G51)</f>
        <v>2840.2999999999997</v>
      </c>
      <c r="H49" s="35" t="s">
        <v>74</v>
      </c>
    </row>
    <row r="50" spans="1:8" ht="15.75">
      <c r="A50" s="24"/>
      <c r="B50" s="13"/>
      <c r="C50" s="13"/>
      <c r="D50" s="23">
        <v>130199990</v>
      </c>
      <c r="E50" s="21"/>
      <c r="F50" s="21"/>
      <c r="G50" s="32">
        <v>225.6</v>
      </c>
      <c r="H50" s="35"/>
    </row>
    <row r="51" spans="1:8" ht="15.75">
      <c r="A51" s="36"/>
      <c r="B51" s="20"/>
      <c r="C51" s="20"/>
      <c r="D51" s="23">
        <v>130120410</v>
      </c>
      <c r="E51" s="15" t="s">
        <v>77</v>
      </c>
      <c r="F51" s="15" t="s">
        <v>22</v>
      </c>
      <c r="G51" s="31">
        <v>2614.7</v>
      </c>
      <c r="H51" s="35" t="s">
        <v>52</v>
      </c>
    </row>
    <row r="52" spans="1:8" ht="47.25">
      <c r="A52" s="34" t="s">
        <v>63</v>
      </c>
      <c r="B52" s="25" t="s">
        <v>67</v>
      </c>
      <c r="C52" s="14"/>
      <c r="D52" s="14"/>
      <c r="E52" s="14"/>
      <c r="F52" s="15"/>
      <c r="G52" s="32">
        <f>G53</f>
        <v>460</v>
      </c>
      <c r="H52" s="35"/>
    </row>
    <row r="53" spans="1:8" ht="15.75">
      <c r="A53" s="34" t="s">
        <v>66</v>
      </c>
      <c r="B53" s="20" t="s">
        <v>45</v>
      </c>
      <c r="C53" s="20" t="s">
        <v>46</v>
      </c>
      <c r="D53" s="23">
        <v>130299990</v>
      </c>
      <c r="E53" s="21" t="s">
        <v>38</v>
      </c>
      <c r="F53" s="21"/>
      <c r="G53" s="32">
        <f>G54</f>
        <v>460</v>
      </c>
      <c r="H53" s="35"/>
    </row>
    <row r="54" spans="1:8" ht="15.75">
      <c r="A54" s="34"/>
      <c r="B54" s="20"/>
      <c r="C54" s="20"/>
      <c r="D54" s="20"/>
      <c r="E54" s="21" t="s">
        <v>60</v>
      </c>
      <c r="F54" s="21"/>
      <c r="G54" s="32">
        <f>SUM(G55:G58)</f>
        <v>460</v>
      </c>
      <c r="H54" s="35"/>
    </row>
    <row r="55" spans="1:8" ht="15.75">
      <c r="A55" s="34"/>
      <c r="B55" s="20"/>
      <c r="C55" s="20"/>
      <c r="D55" s="20"/>
      <c r="E55" s="15" t="s">
        <v>77</v>
      </c>
      <c r="F55" s="15" t="s">
        <v>21</v>
      </c>
      <c r="G55" s="31">
        <v>290</v>
      </c>
      <c r="H55" s="35" t="s">
        <v>47</v>
      </c>
    </row>
    <row r="56" spans="1:8" ht="15.75">
      <c r="A56" s="36"/>
      <c r="B56" s="14"/>
      <c r="C56" s="14"/>
      <c r="D56" s="14"/>
      <c r="E56" s="22" t="s">
        <v>77</v>
      </c>
      <c r="F56" s="22" t="s">
        <v>20</v>
      </c>
      <c r="G56" s="33">
        <v>5</v>
      </c>
      <c r="H56" s="38" t="s">
        <v>88</v>
      </c>
    </row>
    <row r="57" spans="1:8" ht="31.5">
      <c r="A57" s="36"/>
      <c r="B57" s="14"/>
      <c r="C57" s="14"/>
      <c r="D57" s="14"/>
      <c r="E57" s="15" t="s">
        <v>77</v>
      </c>
      <c r="F57" s="15" t="s">
        <v>23</v>
      </c>
      <c r="G57" s="31">
        <v>150</v>
      </c>
      <c r="H57" s="35" t="s">
        <v>85</v>
      </c>
    </row>
    <row r="58" spans="1:8" ht="15.75">
      <c r="A58" s="36"/>
      <c r="B58" s="14"/>
      <c r="C58" s="14"/>
      <c r="D58" s="14"/>
      <c r="E58" s="15" t="s">
        <v>77</v>
      </c>
      <c r="F58" s="15" t="s">
        <v>25</v>
      </c>
      <c r="G58" s="31">
        <v>15</v>
      </c>
      <c r="H58" s="35"/>
    </row>
    <row r="59" spans="1:8" ht="99.75" customHeight="1">
      <c r="A59" s="34" t="s">
        <v>64</v>
      </c>
      <c r="B59" s="20" t="s">
        <v>27</v>
      </c>
      <c r="C59" s="14"/>
      <c r="D59" s="14"/>
      <c r="E59" s="14"/>
      <c r="F59" s="15"/>
      <c r="G59" s="32">
        <f>G60</f>
        <v>1291.7618</v>
      </c>
      <c r="H59" s="35"/>
    </row>
    <row r="60" spans="1:8" ht="99.75" customHeight="1">
      <c r="A60" s="34" t="s">
        <v>68</v>
      </c>
      <c r="B60" s="20" t="s">
        <v>27</v>
      </c>
      <c r="C60" s="20" t="s">
        <v>12</v>
      </c>
      <c r="D60" s="14"/>
      <c r="E60" s="14"/>
      <c r="F60" s="15"/>
      <c r="G60" s="31">
        <f>G61+G64</f>
        <v>1291.7618</v>
      </c>
      <c r="H60" s="35"/>
    </row>
    <row r="61" spans="1:8" ht="28.5" customHeight="1">
      <c r="A61" s="36"/>
      <c r="B61" s="20" t="s">
        <v>27</v>
      </c>
      <c r="C61" s="20" t="s">
        <v>12</v>
      </c>
      <c r="D61" s="23">
        <v>140120450</v>
      </c>
      <c r="E61" s="21" t="s">
        <v>55</v>
      </c>
      <c r="F61" s="15"/>
      <c r="G61" s="32">
        <f>SUM(G62:G63)</f>
        <v>189.9618</v>
      </c>
      <c r="H61" s="35" t="s">
        <v>73</v>
      </c>
    </row>
    <row r="62" spans="1:8" ht="28.5" customHeight="1">
      <c r="A62" s="36"/>
      <c r="B62" s="20"/>
      <c r="C62" s="20"/>
      <c r="D62" s="23"/>
      <c r="E62" s="15" t="s">
        <v>80</v>
      </c>
      <c r="F62" s="15" t="s">
        <v>69</v>
      </c>
      <c r="G62" s="31">
        <v>145.9</v>
      </c>
      <c r="H62" s="40" t="s">
        <v>31</v>
      </c>
    </row>
    <row r="63" spans="1:8" ht="42.75" customHeight="1">
      <c r="A63" s="36"/>
      <c r="B63" s="14"/>
      <c r="C63" s="14"/>
      <c r="D63" s="14"/>
      <c r="E63" s="15" t="s">
        <v>80</v>
      </c>
      <c r="F63" s="15" t="s">
        <v>18</v>
      </c>
      <c r="G63" s="31">
        <f>G62*30.2%</f>
        <v>44.0618</v>
      </c>
      <c r="H63" s="40" t="s">
        <v>98</v>
      </c>
    </row>
    <row r="64" spans="1:8" ht="78.75">
      <c r="A64" s="34"/>
      <c r="B64" s="20" t="s">
        <v>27</v>
      </c>
      <c r="C64" s="20" t="s">
        <v>12</v>
      </c>
      <c r="D64" s="23">
        <v>140120800</v>
      </c>
      <c r="E64" s="21" t="s">
        <v>55</v>
      </c>
      <c r="F64" s="21" t="s">
        <v>50</v>
      </c>
      <c r="G64" s="32">
        <f>SUM(G65:G74)</f>
        <v>1101.8</v>
      </c>
      <c r="H64" s="35" t="s">
        <v>51</v>
      </c>
    </row>
    <row r="65" spans="1:8" ht="15.75">
      <c r="A65" s="36"/>
      <c r="B65" s="14"/>
      <c r="C65" s="14"/>
      <c r="D65" s="14"/>
      <c r="E65" s="15" t="s">
        <v>80</v>
      </c>
      <c r="F65" s="15" t="s">
        <v>17</v>
      </c>
      <c r="G65" s="31">
        <v>398.4</v>
      </c>
      <c r="H65" s="40" t="s">
        <v>31</v>
      </c>
    </row>
    <row r="66" spans="1:8" ht="15.75">
      <c r="A66" s="36"/>
      <c r="B66" s="14"/>
      <c r="C66" s="14"/>
      <c r="D66" s="14"/>
      <c r="E66" s="15" t="s">
        <v>80</v>
      </c>
      <c r="F66" s="15" t="s">
        <v>18</v>
      </c>
      <c r="G66" s="31">
        <v>120.9</v>
      </c>
      <c r="H66" s="40" t="s">
        <v>98</v>
      </c>
    </row>
    <row r="67" spans="1:8" ht="15.75">
      <c r="A67" s="36"/>
      <c r="B67" s="14"/>
      <c r="C67" s="14"/>
      <c r="D67" s="14"/>
      <c r="E67" s="15" t="s">
        <v>80</v>
      </c>
      <c r="F67" s="15" t="s">
        <v>19</v>
      </c>
      <c r="G67" s="31">
        <v>25</v>
      </c>
      <c r="H67" s="40" t="s">
        <v>99</v>
      </c>
    </row>
    <row r="68" spans="1:8" ht="15.75">
      <c r="A68" s="36"/>
      <c r="B68" s="14"/>
      <c r="C68" s="14"/>
      <c r="D68" s="14"/>
      <c r="E68" s="15" t="s">
        <v>80</v>
      </c>
      <c r="F68" s="15" t="s">
        <v>20</v>
      </c>
      <c r="G68" s="31">
        <v>0.5</v>
      </c>
      <c r="H68" s="40" t="s">
        <v>100</v>
      </c>
    </row>
    <row r="69" spans="1:8" ht="31.5">
      <c r="A69" s="36"/>
      <c r="B69" s="14"/>
      <c r="C69" s="14"/>
      <c r="D69" s="14"/>
      <c r="E69" s="15" t="s">
        <v>80</v>
      </c>
      <c r="F69" s="15" t="s">
        <v>21</v>
      </c>
      <c r="G69" s="31">
        <v>255</v>
      </c>
      <c r="H69" s="40" t="s">
        <v>106</v>
      </c>
    </row>
    <row r="70" spans="1:8" ht="31.5">
      <c r="A70" s="36"/>
      <c r="B70" s="14"/>
      <c r="C70" s="14"/>
      <c r="D70" s="14"/>
      <c r="E70" s="15" t="s">
        <v>80</v>
      </c>
      <c r="F70" s="15" t="s">
        <v>22</v>
      </c>
      <c r="G70" s="31">
        <v>10</v>
      </c>
      <c r="H70" s="40" t="s">
        <v>105</v>
      </c>
    </row>
    <row r="71" spans="1:8" ht="15.75">
      <c r="A71" s="36"/>
      <c r="B71" s="14"/>
      <c r="C71" s="14"/>
      <c r="D71" s="14"/>
      <c r="E71" s="15" t="s">
        <v>80</v>
      </c>
      <c r="F71" s="15" t="s">
        <v>23</v>
      </c>
      <c r="G71" s="31">
        <v>267</v>
      </c>
      <c r="H71" s="40" t="s">
        <v>104</v>
      </c>
    </row>
    <row r="72" spans="1:8" ht="15.75">
      <c r="A72" s="36"/>
      <c r="B72" s="14"/>
      <c r="C72" s="14"/>
      <c r="D72" s="14"/>
      <c r="E72" s="15" t="s">
        <v>80</v>
      </c>
      <c r="F72" s="15" t="s">
        <v>24</v>
      </c>
      <c r="G72" s="31">
        <v>5</v>
      </c>
      <c r="H72" s="40" t="s">
        <v>103</v>
      </c>
    </row>
    <row r="73" spans="1:8" ht="15.75">
      <c r="A73" s="36"/>
      <c r="B73" s="14"/>
      <c r="C73" s="14"/>
      <c r="D73" s="14"/>
      <c r="E73" s="15" t="s">
        <v>80</v>
      </c>
      <c r="F73" s="15" t="s">
        <v>25</v>
      </c>
      <c r="G73" s="31">
        <v>10</v>
      </c>
      <c r="H73" s="40" t="s">
        <v>102</v>
      </c>
    </row>
    <row r="74" spans="1:8" ht="15.75">
      <c r="A74" s="36"/>
      <c r="B74" s="14"/>
      <c r="C74" s="14"/>
      <c r="D74" s="14"/>
      <c r="E74" s="15" t="s">
        <v>80</v>
      </c>
      <c r="F74" s="15" t="s">
        <v>43</v>
      </c>
      <c r="G74" s="31">
        <v>10</v>
      </c>
      <c r="H74" s="40" t="s">
        <v>101</v>
      </c>
    </row>
    <row r="75" spans="1:8" ht="31.5">
      <c r="A75" s="34" t="s">
        <v>65</v>
      </c>
      <c r="B75" s="20" t="s">
        <v>29</v>
      </c>
      <c r="C75" s="20"/>
      <c r="D75" s="20"/>
      <c r="E75" s="21"/>
      <c r="F75" s="21"/>
      <c r="G75" s="32">
        <f>G76</f>
        <v>5.4</v>
      </c>
      <c r="H75" s="35"/>
    </row>
    <row r="76" spans="1:8" ht="15.75">
      <c r="A76" s="34" t="s">
        <v>70</v>
      </c>
      <c r="B76" s="20" t="s">
        <v>29</v>
      </c>
      <c r="C76" s="20" t="s">
        <v>26</v>
      </c>
      <c r="D76" s="23">
        <v>140299990</v>
      </c>
      <c r="E76" s="21" t="s">
        <v>38</v>
      </c>
      <c r="F76" s="21"/>
      <c r="G76" s="32">
        <f>SUM(G77:G79)</f>
        <v>5.4</v>
      </c>
      <c r="H76" s="35"/>
    </row>
    <row r="77" spans="1:8" ht="31.5">
      <c r="A77" s="36"/>
      <c r="B77" s="14"/>
      <c r="C77" s="14"/>
      <c r="D77" s="14"/>
      <c r="E77" s="15" t="s">
        <v>77</v>
      </c>
      <c r="F77" s="15" t="s">
        <v>24</v>
      </c>
      <c r="G77" s="31">
        <v>5.4</v>
      </c>
      <c r="H77" s="35" t="s">
        <v>44</v>
      </c>
    </row>
    <row r="78" spans="1:8" ht="15.75">
      <c r="A78" s="36"/>
      <c r="B78" s="14"/>
      <c r="C78" s="14"/>
      <c r="D78" s="14"/>
      <c r="E78" s="15"/>
      <c r="F78" s="15"/>
      <c r="G78" s="31"/>
      <c r="H78" s="35"/>
    </row>
    <row r="79" spans="1:8" ht="15.75">
      <c r="A79" s="36"/>
      <c r="B79" s="14"/>
      <c r="C79" s="14"/>
      <c r="D79" s="14"/>
      <c r="E79" s="15"/>
      <c r="F79" s="15"/>
      <c r="G79" s="31"/>
      <c r="H79" s="35"/>
    </row>
    <row r="80" spans="1:8" ht="15.75">
      <c r="A80" s="42" t="s">
        <v>90</v>
      </c>
      <c r="B80" s="42"/>
      <c r="C80" s="42"/>
      <c r="D80" s="42"/>
      <c r="H80" s="5" t="s">
        <v>91</v>
      </c>
    </row>
    <row r="81" ht="15.75">
      <c r="A81" s="16"/>
    </row>
    <row r="84" spans="5:7" ht="15.75">
      <c r="E84" s="2" t="s">
        <v>17</v>
      </c>
      <c r="G84" s="41">
        <f>G11+G17+G39</f>
        <v>1926.8</v>
      </c>
    </row>
    <row r="85" spans="5:7" ht="15.75">
      <c r="E85" s="2" t="s">
        <v>15</v>
      </c>
      <c r="G85" s="41">
        <f>G12+G18</f>
        <v>62.5</v>
      </c>
    </row>
    <row r="86" spans="5:7" ht="15.75">
      <c r="E86" s="2" t="s">
        <v>18</v>
      </c>
      <c r="G86" s="41">
        <f>G13+G19+G40</f>
        <v>581.8935999999999</v>
      </c>
    </row>
    <row r="87" spans="5:7" ht="15.75">
      <c r="E87" s="2" t="s">
        <v>19</v>
      </c>
      <c r="G87" s="41">
        <f>G21</f>
        <v>230</v>
      </c>
    </row>
    <row r="88" spans="5:7" ht="15.75">
      <c r="E88" s="2" t="s">
        <v>20</v>
      </c>
      <c r="G88" s="41">
        <f>G22+G56</f>
        <v>10</v>
      </c>
    </row>
    <row r="89" spans="5:7" ht="15.75">
      <c r="E89" s="2" t="s">
        <v>21</v>
      </c>
      <c r="G89" s="41">
        <f>G23+G55</f>
        <v>498.8</v>
      </c>
    </row>
    <row r="90" spans="5:7" ht="15.75">
      <c r="E90" s="2" t="s">
        <v>22</v>
      </c>
      <c r="G90" s="41">
        <f>G24+G50+G51</f>
        <v>2869.1</v>
      </c>
    </row>
    <row r="91" spans="5:7" ht="15.75">
      <c r="E91" s="2" t="s">
        <v>23</v>
      </c>
      <c r="G91" s="41">
        <f>G25+G26+G35+G57</f>
        <v>304.9</v>
      </c>
    </row>
    <row r="92" spans="5:7" ht="15.75">
      <c r="E92" s="2" t="s">
        <v>81</v>
      </c>
      <c r="G92" s="41">
        <f>G59</f>
        <v>1291.7618</v>
      </c>
    </row>
    <row r="93" spans="5:7" ht="15.75">
      <c r="E93" s="2" t="s">
        <v>56</v>
      </c>
      <c r="G93" s="41">
        <f>G32</f>
        <v>15.5</v>
      </c>
    </row>
    <row r="94" spans="5:7" ht="15.75">
      <c r="E94" s="2" t="s">
        <v>24</v>
      </c>
      <c r="G94" s="41">
        <f>G30+G31+G33+G77</f>
        <v>180.4</v>
      </c>
    </row>
    <row r="95" spans="5:7" ht="15.75">
      <c r="E95" s="2" t="s">
        <v>43</v>
      </c>
      <c r="G95" s="41">
        <f>G28</f>
        <v>410</v>
      </c>
    </row>
    <row r="96" spans="5:7" ht="15.75">
      <c r="E96" s="2" t="s">
        <v>25</v>
      </c>
      <c r="G96" s="41">
        <f>G27+G42+G58</f>
        <v>187</v>
      </c>
    </row>
    <row r="98" ht="15.75">
      <c r="G98" s="41">
        <f>SUM(G84:G96)</f>
        <v>8568.6554</v>
      </c>
    </row>
    <row r="174" ht="38.25" customHeight="1"/>
  </sheetData>
  <sheetProtection/>
  <mergeCells count="5">
    <mergeCell ref="A80:D80"/>
    <mergeCell ref="A2:H2"/>
    <mergeCell ref="A4:H4"/>
    <mergeCell ref="A6:A7"/>
    <mergeCell ref="B6:G6"/>
  </mergeCells>
  <printOptions/>
  <pageMargins left="0.7995" right="0.7" top="0.75" bottom="0.75" header="0.3" footer="0.3"/>
  <pageSetup horizontalDpi="600" verticalDpi="600" orientation="landscape" paperSize="9" scale="72" r:id="rId1"/>
  <rowBreaks count="2" manualBreakCount="2">
    <brk id="58" max="7" man="1"/>
    <brk id="8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zoomScale="75" zoomScaleNormal="75" zoomScalePageLayoutView="60" workbookViewId="0" topLeftCell="A67">
      <selection activeCell="G27" sqref="G27"/>
    </sheetView>
  </sheetViews>
  <sheetFormatPr defaultColWidth="9.00390625" defaultRowHeight="12.75"/>
  <cols>
    <col min="1" max="1" width="27.375" style="1" customWidth="1"/>
    <col min="2" max="3" width="10.75390625" style="2" customWidth="1"/>
    <col min="4" max="4" width="14.375" style="2" customWidth="1"/>
    <col min="5" max="5" width="10.75390625" style="2" customWidth="1"/>
    <col min="6" max="6" width="10.75390625" style="3" customWidth="1"/>
    <col min="7" max="7" width="13.75390625" style="4" customWidth="1"/>
    <col min="8" max="8" width="41.375" style="5" customWidth="1"/>
    <col min="9" max="9" width="31.75390625" style="6" customWidth="1"/>
    <col min="10" max="16384" width="9.125" style="6" customWidth="1"/>
  </cols>
  <sheetData>
    <row r="1" ht="15.75">
      <c r="H1" s="5" t="s">
        <v>11</v>
      </c>
    </row>
    <row r="2" spans="1:8" ht="35.25" customHeight="1">
      <c r="A2" s="43" t="s">
        <v>82</v>
      </c>
      <c r="B2" s="43"/>
      <c r="C2" s="43"/>
      <c r="D2" s="43"/>
      <c r="E2" s="43"/>
      <c r="F2" s="43"/>
      <c r="G2" s="43"/>
      <c r="H2" s="43"/>
    </row>
    <row r="3" spans="1:8" ht="12.75" customHeight="1">
      <c r="A3" s="8"/>
      <c r="B3" s="9"/>
      <c r="C3" s="9"/>
      <c r="D3" s="9"/>
      <c r="E3" s="9"/>
      <c r="F3" s="9"/>
      <c r="G3" s="7"/>
      <c r="H3" s="7"/>
    </row>
    <row r="4" spans="1:8" ht="12.75" customHeight="1">
      <c r="A4" s="44" t="s">
        <v>89</v>
      </c>
      <c r="B4" s="44"/>
      <c r="C4" s="44"/>
      <c r="D4" s="44"/>
      <c r="E4" s="44"/>
      <c r="F4" s="44"/>
      <c r="G4" s="44"/>
      <c r="H4" s="44"/>
    </row>
    <row r="5" ht="16.5" thickBot="1">
      <c r="H5" s="5" t="s">
        <v>10</v>
      </c>
    </row>
    <row r="6" spans="1:8" s="11" customFormat="1" ht="15.75">
      <c r="A6" s="45" t="s">
        <v>0</v>
      </c>
      <c r="B6" s="47" t="s">
        <v>7</v>
      </c>
      <c r="C6" s="47"/>
      <c r="D6" s="47"/>
      <c r="E6" s="47"/>
      <c r="F6" s="47"/>
      <c r="G6" s="47"/>
      <c r="H6" s="10" t="s">
        <v>8</v>
      </c>
    </row>
    <row r="7" spans="1:8" s="11" customFormat="1" ht="105" customHeight="1">
      <c r="A7" s="46"/>
      <c r="B7" s="18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7" t="s">
        <v>6</v>
      </c>
      <c r="H7" s="19" t="s">
        <v>9</v>
      </c>
    </row>
    <row r="8" spans="1:9" ht="110.25">
      <c r="A8" s="34" t="s">
        <v>97</v>
      </c>
      <c r="B8" s="13"/>
      <c r="C8" s="13"/>
      <c r="D8" s="12"/>
      <c r="E8" s="12"/>
      <c r="F8" s="12"/>
      <c r="G8" s="29">
        <f>G9+G36+G48+G52+G59+G68</f>
        <v>8568.693599999999</v>
      </c>
      <c r="H8" s="35"/>
      <c r="I8" s="6">
        <v>8568.7</v>
      </c>
    </row>
    <row r="9" spans="1:9" ht="31.5">
      <c r="A9" s="34" t="s">
        <v>57</v>
      </c>
      <c r="B9" s="13" t="s">
        <v>12</v>
      </c>
      <c r="C9" s="13"/>
      <c r="D9" s="12"/>
      <c r="E9" s="12"/>
      <c r="F9" s="12"/>
      <c r="G9" s="29">
        <f>G10+G15+G32+G33+G34</f>
        <v>3799.5576</v>
      </c>
      <c r="H9" s="35"/>
      <c r="I9" s="39">
        <f>I8-G8</f>
        <v>0.006400000002031447</v>
      </c>
    </row>
    <row r="10" spans="1:8" ht="108" customHeight="1">
      <c r="A10" s="35" t="s">
        <v>83</v>
      </c>
      <c r="B10" s="13" t="s">
        <v>12</v>
      </c>
      <c r="C10" s="13" t="s">
        <v>26</v>
      </c>
      <c r="D10" s="23">
        <v>9910000010</v>
      </c>
      <c r="E10" s="13" t="s">
        <v>54</v>
      </c>
      <c r="F10" s="13"/>
      <c r="G10" s="27">
        <f>SUM(G11:G14)</f>
        <v>552.7515999999999</v>
      </c>
      <c r="H10" s="35"/>
    </row>
    <row r="11" spans="1:8" ht="15.75">
      <c r="A11" s="36"/>
      <c r="B11" s="12"/>
      <c r="C11" s="12"/>
      <c r="D11" s="12"/>
      <c r="E11" s="12" t="s">
        <v>69</v>
      </c>
      <c r="F11" s="12" t="s">
        <v>17</v>
      </c>
      <c r="G11" s="28">
        <v>405.8</v>
      </c>
      <c r="H11" s="35" t="s">
        <v>31</v>
      </c>
    </row>
    <row r="12" spans="1:8" ht="31.5">
      <c r="A12" s="36"/>
      <c r="B12" s="12"/>
      <c r="C12" s="12"/>
      <c r="D12" s="12"/>
      <c r="E12" s="12" t="s">
        <v>75</v>
      </c>
      <c r="F12" s="12" t="s">
        <v>15</v>
      </c>
      <c r="G12" s="28">
        <v>24.4</v>
      </c>
      <c r="H12" s="35" t="s">
        <v>33</v>
      </c>
    </row>
    <row r="13" spans="1:8" ht="15.75">
      <c r="A13" s="36"/>
      <c r="B13" s="12"/>
      <c r="C13" s="12"/>
      <c r="D13" s="12"/>
      <c r="E13" s="12" t="s">
        <v>69</v>
      </c>
      <c r="F13" s="12" t="s">
        <v>18</v>
      </c>
      <c r="G13" s="28">
        <f>G11*30.2%</f>
        <v>122.5516</v>
      </c>
      <c r="H13" s="35" t="s">
        <v>32</v>
      </c>
    </row>
    <row r="14" spans="1:8" ht="15.75">
      <c r="A14" s="34"/>
      <c r="B14" s="13"/>
      <c r="C14" s="13"/>
      <c r="D14" s="12"/>
      <c r="E14" s="12"/>
      <c r="F14" s="12"/>
      <c r="G14" s="27"/>
      <c r="H14" s="35"/>
    </row>
    <row r="15" spans="1:8" ht="15.75">
      <c r="A15" s="34" t="s">
        <v>14</v>
      </c>
      <c r="B15" s="13" t="s">
        <v>12</v>
      </c>
      <c r="C15" s="13" t="s">
        <v>16</v>
      </c>
      <c r="D15" s="23"/>
      <c r="E15" s="12"/>
      <c r="F15" s="12"/>
      <c r="G15" s="27">
        <f>G16+G20+G29</f>
        <v>3193.206</v>
      </c>
      <c r="H15" s="35"/>
    </row>
    <row r="16" spans="1:8" ht="15.75">
      <c r="A16" s="36"/>
      <c r="B16" s="12"/>
      <c r="C16" s="12"/>
      <c r="D16" s="23">
        <v>110120200</v>
      </c>
      <c r="E16" s="13" t="s">
        <v>54</v>
      </c>
      <c r="F16" s="13"/>
      <c r="G16" s="27">
        <f>SUM(G17:G19)</f>
        <v>1864.8059999999998</v>
      </c>
      <c r="H16" s="35"/>
    </row>
    <row r="17" spans="1:8" ht="15.75">
      <c r="A17" s="36"/>
      <c r="B17" s="12"/>
      <c r="C17" s="12"/>
      <c r="D17" s="12"/>
      <c r="E17" s="12" t="s">
        <v>69</v>
      </c>
      <c r="F17" s="12" t="s">
        <v>17</v>
      </c>
      <c r="G17" s="28">
        <f>652.8+750.2</f>
        <v>1403</v>
      </c>
      <c r="H17" s="35" t="s">
        <v>31</v>
      </c>
    </row>
    <row r="18" spans="1:8" ht="31.5">
      <c r="A18" s="36"/>
      <c r="B18" s="12"/>
      <c r="C18" s="12"/>
      <c r="D18" s="12"/>
      <c r="E18" s="12" t="s">
        <v>75</v>
      </c>
      <c r="F18" s="12" t="s">
        <v>15</v>
      </c>
      <c r="G18" s="28">
        <v>38.1</v>
      </c>
      <c r="H18" s="35" t="s">
        <v>33</v>
      </c>
    </row>
    <row r="19" spans="1:8" ht="15.75">
      <c r="A19" s="36"/>
      <c r="B19" s="12"/>
      <c r="C19" s="12"/>
      <c r="D19" s="12"/>
      <c r="E19" s="12" t="s">
        <v>69</v>
      </c>
      <c r="F19" s="12" t="s">
        <v>18</v>
      </c>
      <c r="G19" s="28">
        <f>G17*30.2%</f>
        <v>423.70599999999996</v>
      </c>
      <c r="H19" s="35" t="s">
        <v>32</v>
      </c>
    </row>
    <row r="20" spans="1:8" ht="15.75">
      <c r="A20" s="36"/>
      <c r="B20" s="13" t="s">
        <v>12</v>
      </c>
      <c r="C20" s="13" t="s">
        <v>16</v>
      </c>
      <c r="D20" s="23">
        <v>110120300</v>
      </c>
      <c r="E20" s="13" t="s">
        <v>38</v>
      </c>
      <c r="F20" s="13"/>
      <c r="G20" s="27">
        <f>SUM(G21:G28)</f>
        <v>1158.4</v>
      </c>
      <c r="H20" s="35"/>
    </row>
    <row r="21" spans="1:8" ht="15.75">
      <c r="A21" s="36"/>
      <c r="B21" s="12"/>
      <c r="C21" s="12"/>
      <c r="D21" s="12"/>
      <c r="E21" s="12" t="s">
        <v>76</v>
      </c>
      <c r="F21" s="12" t="s">
        <v>19</v>
      </c>
      <c r="G21" s="28">
        <v>230</v>
      </c>
      <c r="H21" s="35" t="s">
        <v>30</v>
      </c>
    </row>
    <row r="22" spans="1:8" ht="33.75" customHeight="1">
      <c r="A22" s="36"/>
      <c r="B22" s="12"/>
      <c r="C22" s="12"/>
      <c r="D22" s="12"/>
      <c r="E22" s="12" t="s">
        <v>77</v>
      </c>
      <c r="F22" s="12" t="s">
        <v>20</v>
      </c>
      <c r="G22" s="28">
        <v>5</v>
      </c>
      <c r="H22" s="37" t="s">
        <v>93</v>
      </c>
    </row>
    <row r="23" spans="1:8" ht="31.5">
      <c r="A23" s="36"/>
      <c r="B23" s="12"/>
      <c r="C23" s="12"/>
      <c r="D23" s="12"/>
      <c r="E23" s="12" t="s">
        <v>77</v>
      </c>
      <c r="F23" s="12" t="s">
        <v>21</v>
      </c>
      <c r="G23" s="28">
        <f>148.8+60</f>
        <v>208.8</v>
      </c>
      <c r="H23" s="35" t="s">
        <v>86</v>
      </c>
    </row>
    <row r="24" spans="1:8" ht="70.5" customHeight="1">
      <c r="A24" s="36"/>
      <c r="B24" s="12"/>
      <c r="C24" s="12"/>
      <c r="D24" s="12"/>
      <c r="E24" s="12" t="s">
        <v>77</v>
      </c>
      <c r="F24" s="12" t="s">
        <v>22</v>
      </c>
      <c r="G24" s="28">
        <v>28.8</v>
      </c>
      <c r="H24" s="35" t="s">
        <v>96</v>
      </c>
    </row>
    <row r="25" spans="1:8" ht="31.5">
      <c r="A25" s="36"/>
      <c r="B25" s="12"/>
      <c r="C25" s="12"/>
      <c r="D25" s="12"/>
      <c r="E25" s="12" t="s">
        <v>76</v>
      </c>
      <c r="F25" s="12" t="s">
        <v>23</v>
      </c>
      <c r="G25" s="28">
        <v>58</v>
      </c>
      <c r="H25" s="35" t="s">
        <v>87</v>
      </c>
    </row>
    <row r="26" spans="1:8" ht="31.5">
      <c r="A26" s="36"/>
      <c r="B26" s="12"/>
      <c r="C26" s="12"/>
      <c r="D26" s="12"/>
      <c r="E26" s="12" t="s">
        <v>77</v>
      </c>
      <c r="F26" s="12" t="s">
        <v>23</v>
      </c>
      <c r="G26" s="28">
        <v>63.8</v>
      </c>
      <c r="H26" s="35" t="s">
        <v>95</v>
      </c>
    </row>
    <row r="27" spans="1:8" ht="65.25" customHeight="1">
      <c r="A27" s="36"/>
      <c r="B27" s="12"/>
      <c r="C27" s="12"/>
      <c r="D27" s="12"/>
      <c r="E27" s="12" t="s">
        <v>77</v>
      </c>
      <c r="F27" s="26" t="s">
        <v>25</v>
      </c>
      <c r="G27" s="28">
        <v>154</v>
      </c>
      <c r="H27" s="35" t="s">
        <v>92</v>
      </c>
    </row>
    <row r="28" spans="1:8" ht="33.75" customHeight="1">
      <c r="A28" s="36"/>
      <c r="B28" s="12"/>
      <c r="C28" s="12"/>
      <c r="D28" s="12"/>
      <c r="E28" s="12" t="s">
        <v>77</v>
      </c>
      <c r="F28" s="26" t="s">
        <v>43</v>
      </c>
      <c r="G28" s="28">
        <v>410</v>
      </c>
      <c r="H28" s="35" t="s">
        <v>94</v>
      </c>
    </row>
    <row r="29" spans="1:8" ht="27.75" customHeight="1">
      <c r="A29" s="36"/>
      <c r="B29" s="13" t="s">
        <v>12</v>
      </c>
      <c r="C29" s="13" t="s">
        <v>16</v>
      </c>
      <c r="D29" s="23">
        <v>110120300</v>
      </c>
      <c r="E29" s="13" t="s">
        <v>53</v>
      </c>
      <c r="F29" s="12"/>
      <c r="G29" s="27">
        <f>SUM(G30:G31)</f>
        <v>170</v>
      </c>
      <c r="H29" s="35"/>
    </row>
    <row r="30" spans="1:8" ht="21.75" customHeight="1">
      <c r="A30" s="36"/>
      <c r="B30" s="12"/>
      <c r="C30" s="12"/>
      <c r="D30" s="12"/>
      <c r="E30" s="12" t="s">
        <v>78</v>
      </c>
      <c r="F30" s="12" t="s">
        <v>24</v>
      </c>
      <c r="G30" s="28">
        <v>160</v>
      </c>
      <c r="H30" s="35" t="s">
        <v>35</v>
      </c>
    </row>
    <row r="31" spans="1:8" ht="15.75">
      <c r="A31" s="36"/>
      <c r="B31" s="12"/>
      <c r="C31" s="12"/>
      <c r="D31" s="12"/>
      <c r="E31" s="12" t="s">
        <v>79</v>
      </c>
      <c r="F31" s="12" t="s">
        <v>24</v>
      </c>
      <c r="G31" s="28">
        <v>10</v>
      </c>
      <c r="H31" s="35"/>
    </row>
    <row r="32" spans="1:8" ht="31.5">
      <c r="A32" s="34" t="s">
        <v>39</v>
      </c>
      <c r="B32" s="13" t="s">
        <v>12</v>
      </c>
      <c r="C32" s="13" t="s">
        <v>40</v>
      </c>
      <c r="D32" s="23">
        <v>110120400</v>
      </c>
      <c r="E32" s="13" t="s">
        <v>49</v>
      </c>
      <c r="F32" s="13" t="s">
        <v>56</v>
      </c>
      <c r="G32" s="27">
        <v>15.5</v>
      </c>
      <c r="H32" s="35" t="s">
        <v>34</v>
      </c>
    </row>
    <row r="33" spans="1:8" ht="31.5">
      <c r="A33" s="34" t="s">
        <v>28</v>
      </c>
      <c r="B33" s="21" t="s">
        <v>12</v>
      </c>
      <c r="C33" s="21" t="s">
        <v>29</v>
      </c>
      <c r="D33" s="23">
        <v>9920005000</v>
      </c>
      <c r="E33" s="21" t="s">
        <v>48</v>
      </c>
      <c r="F33" s="21" t="s">
        <v>24</v>
      </c>
      <c r="G33" s="30">
        <v>5</v>
      </c>
      <c r="H33" s="35" t="s">
        <v>36</v>
      </c>
    </row>
    <row r="34" spans="1:8" ht="47.25">
      <c r="A34" s="34" t="s">
        <v>58</v>
      </c>
      <c r="B34" s="13" t="s">
        <v>12</v>
      </c>
      <c r="C34" s="13" t="s">
        <v>59</v>
      </c>
      <c r="D34" s="23">
        <v>110199990</v>
      </c>
      <c r="E34" s="13" t="s">
        <v>60</v>
      </c>
      <c r="F34" s="13" t="s">
        <v>23</v>
      </c>
      <c r="G34" s="27">
        <f>G35</f>
        <v>33.1</v>
      </c>
      <c r="H34" s="35" t="s">
        <v>84</v>
      </c>
    </row>
    <row r="35" spans="1:8" ht="15.75">
      <c r="A35" s="34"/>
      <c r="B35" s="13"/>
      <c r="C35" s="13"/>
      <c r="D35" s="13"/>
      <c r="E35" s="12" t="s">
        <v>76</v>
      </c>
      <c r="F35" s="12" t="s">
        <v>23</v>
      </c>
      <c r="G35" s="28">
        <v>33.1</v>
      </c>
      <c r="H35" s="35"/>
    </row>
    <row r="36" spans="1:8" ht="15.75">
      <c r="A36" s="34" t="s">
        <v>61</v>
      </c>
      <c r="B36" s="13" t="s">
        <v>26</v>
      </c>
      <c r="C36" s="13"/>
      <c r="D36" s="13"/>
      <c r="E36" s="13"/>
      <c r="F36" s="13"/>
      <c r="G36" s="27">
        <f>G37</f>
        <v>171.636</v>
      </c>
      <c r="H36" s="35"/>
    </row>
    <row r="37" spans="1:8" ht="47.25">
      <c r="A37" s="34" t="s">
        <v>71</v>
      </c>
      <c r="B37" s="13" t="s">
        <v>26</v>
      </c>
      <c r="C37" s="13" t="s">
        <v>13</v>
      </c>
      <c r="D37" s="23">
        <v>9990051180</v>
      </c>
      <c r="E37" s="13"/>
      <c r="F37" s="12"/>
      <c r="G37" s="27">
        <f>SUM(G38,G41)</f>
        <v>171.636</v>
      </c>
      <c r="H37" s="35"/>
    </row>
    <row r="38" spans="1:8" ht="15.75">
      <c r="A38" s="36"/>
      <c r="B38" s="12"/>
      <c r="C38" s="12"/>
      <c r="D38" s="12"/>
      <c r="E38" s="13" t="s">
        <v>37</v>
      </c>
      <c r="F38" s="12"/>
      <c r="G38" s="27">
        <f>SUM(G39:G40)</f>
        <v>153.636</v>
      </c>
      <c r="H38" s="35"/>
    </row>
    <row r="39" spans="1:8" ht="15.75">
      <c r="A39" s="36"/>
      <c r="B39" s="12"/>
      <c r="C39" s="12"/>
      <c r="D39" s="12"/>
      <c r="E39" s="12" t="s">
        <v>69</v>
      </c>
      <c r="F39" s="12" t="s">
        <v>17</v>
      </c>
      <c r="G39" s="28">
        <v>118</v>
      </c>
      <c r="H39" s="35" t="s">
        <v>31</v>
      </c>
    </row>
    <row r="40" spans="1:8" ht="15.75">
      <c r="A40" s="36"/>
      <c r="B40" s="12"/>
      <c r="C40" s="12"/>
      <c r="D40" s="12"/>
      <c r="E40" s="12" t="s">
        <v>69</v>
      </c>
      <c r="F40" s="12" t="s">
        <v>18</v>
      </c>
      <c r="G40" s="28">
        <f>G39*30.2%</f>
        <v>35.635999999999996</v>
      </c>
      <c r="H40" s="35" t="s">
        <v>32</v>
      </c>
    </row>
    <row r="41" spans="1:8" ht="15.75">
      <c r="A41" s="36"/>
      <c r="B41" s="13" t="s">
        <v>26</v>
      </c>
      <c r="C41" s="13" t="s">
        <v>13</v>
      </c>
      <c r="D41" s="23">
        <v>9990051180</v>
      </c>
      <c r="E41" s="13" t="s">
        <v>38</v>
      </c>
      <c r="F41" s="12"/>
      <c r="G41" s="27">
        <f>G42</f>
        <v>18</v>
      </c>
      <c r="H41" s="35"/>
    </row>
    <row r="42" spans="1:8" ht="15.75">
      <c r="A42" s="36"/>
      <c r="B42" s="12"/>
      <c r="C42" s="12"/>
      <c r="D42" s="12"/>
      <c r="E42" s="12" t="s">
        <v>77</v>
      </c>
      <c r="F42" s="12" t="s">
        <v>25</v>
      </c>
      <c r="G42" s="28">
        <v>18</v>
      </c>
      <c r="H42" s="35" t="s">
        <v>42</v>
      </c>
    </row>
    <row r="43" spans="1:8" ht="15.75">
      <c r="A43" s="36"/>
      <c r="B43" s="12"/>
      <c r="C43" s="12"/>
      <c r="D43" s="12"/>
      <c r="E43" s="12"/>
      <c r="F43" s="12"/>
      <c r="G43" s="28"/>
      <c r="H43" s="35"/>
    </row>
    <row r="44" spans="1:8" ht="15.75">
      <c r="A44" s="36"/>
      <c r="B44" s="12"/>
      <c r="C44" s="12"/>
      <c r="D44" s="12"/>
      <c r="E44" s="12"/>
      <c r="F44" s="12"/>
      <c r="G44" s="28"/>
      <c r="H44" s="35"/>
    </row>
    <row r="45" spans="1:8" ht="15.75">
      <c r="A45" s="36"/>
      <c r="B45" s="12"/>
      <c r="C45" s="12"/>
      <c r="D45" s="12"/>
      <c r="E45" s="12"/>
      <c r="F45" s="12"/>
      <c r="G45" s="28"/>
      <c r="H45" s="35"/>
    </row>
    <row r="46" spans="1:8" ht="15.75">
      <c r="A46" s="36"/>
      <c r="B46" s="14"/>
      <c r="C46" s="14"/>
      <c r="D46" s="14"/>
      <c r="E46" s="15"/>
      <c r="F46" s="15"/>
      <c r="G46" s="31"/>
      <c r="H46" s="35"/>
    </row>
    <row r="47" spans="1:8" ht="15.75">
      <c r="A47" s="36"/>
      <c r="B47" s="14"/>
      <c r="C47" s="14"/>
      <c r="D47" s="14"/>
      <c r="E47" s="14"/>
      <c r="F47" s="15"/>
      <c r="G47" s="31"/>
      <c r="H47" s="35"/>
    </row>
    <row r="48" spans="1:8" ht="31.5">
      <c r="A48" s="24" t="s">
        <v>62</v>
      </c>
      <c r="B48" s="25" t="s">
        <v>16</v>
      </c>
      <c r="C48" s="14"/>
      <c r="D48" s="14"/>
      <c r="E48" s="14"/>
      <c r="F48" s="15"/>
      <c r="G48" s="32">
        <f>G49</f>
        <v>2840.2999999999997</v>
      </c>
      <c r="H48" s="35"/>
    </row>
    <row r="49" spans="1:8" ht="78.75">
      <c r="A49" s="24" t="s">
        <v>72</v>
      </c>
      <c r="B49" s="13" t="s">
        <v>16</v>
      </c>
      <c r="C49" s="13" t="s">
        <v>41</v>
      </c>
      <c r="D49" s="23">
        <v>130120410</v>
      </c>
      <c r="E49" s="21" t="s">
        <v>38</v>
      </c>
      <c r="F49" s="21"/>
      <c r="G49" s="32">
        <f>SUM(G50:G51)</f>
        <v>2840.2999999999997</v>
      </c>
      <c r="H49" s="35" t="s">
        <v>74</v>
      </c>
    </row>
    <row r="50" spans="1:8" ht="15.75">
      <c r="A50" s="24"/>
      <c r="B50" s="13"/>
      <c r="C50" s="13"/>
      <c r="D50" s="23"/>
      <c r="E50" s="21"/>
      <c r="F50" s="21"/>
      <c r="G50" s="32">
        <v>225.6</v>
      </c>
      <c r="H50" s="35"/>
    </row>
    <row r="51" spans="1:8" ht="15.75">
      <c r="A51" s="36"/>
      <c r="B51" s="20"/>
      <c r="C51" s="20"/>
      <c r="D51" s="20"/>
      <c r="E51" s="15" t="s">
        <v>77</v>
      </c>
      <c r="F51" s="15" t="s">
        <v>22</v>
      </c>
      <c r="G51" s="31">
        <v>2614.7</v>
      </c>
      <c r="H51" s="35" t="s">
        <v>52</v>
      </c>
    </row>
    <row r="52" spans="1:8" ht="47.25">
      <c r="A52" s="34" t="s">
        <v>63</v>
      </c>
      <c r="B52" s="25" t="s">
        <v>67</v>
      </c>
      <c r="C52" s="14"/>
      <c r="D52" s="14"/>
      <c r="E52" s="14"/>
      <c r="F52" s="15"/>
      <c r="G52" s="32">
        <f>G53</f>
        <v>460</v>
      </c>
      <c r="H52" s="35"/>
    </row>
    <row r="53" spans="1:8" ht="15.75">
      <c r="A53" s="34" t="s">
        <v>66</v>
      </c>
      <c r="B53" s="20" t="s">
        <v>45</v>
      </c>
      <c r="C53" s="20" t="s">
        <v>46</v>
      </c>
      <c r="D53" s="23">
        <v>130299990</v>
      </c>
      <c r="E53" s="21" t="s">
        <v>38</v>
      </c>
      <c r="F53" s="21"/>
      <c r="G53" s="32">
        <f>G54</f>
        <v>460</v>
      </c>
      <c r="H53" s="35"/>
    </row>
    <row r="54" spans="1:8" ht="15.75">
      <c r="A54" s="34"/>
      <c r="B54" s="20"/>
      <c r="C54" s="20"/>
      <c r="D54" s="20"/>
      <c r="E54" s="21" t="s">
        <v>60</v>
      </c>
      <c r="F54" s="21"/>
      <c r="G54" s="32">
        <f>SUM(G55:G58)</f>
        <v>460</v>
      </c>
      <c r="H54" s="35"/>
    </row>
    <row r="55" spans="1:8" ht="15.75">
      <c r="A55" s="34"/>
      <c r="B55" s="20"/>
      <c r="C55" s="20"/>
      <c r="D55" s="20"/>
      <c r="E55" s="15" t="s">
        <v>77</v>
      </c>
      <c r="F55" s="15" t="s">
        <v>21</v>
      </c>
      <c r="G55" s="31">
        <v>290</v>
      </c>
      <c r="H55" s="35" t="s">
        <v>47</v>
      </c>
    </row>
    <row r="56" spans="1:8" ht="15.75">
      <c r="A56" s="36"/>
      <c r="B56" s="14"/>
      <c r="C56" s="14"/>
      <c r="D56" s="14"/>
      <c r="E56" s="22" t="s">
        <v>77</v>
      </c>
      <c r="F56" s="22" t="s">
        <v>20</v>
      </c>
      <c r="G56" s="33">
        <v>5</v>
      </c>
      <c r="H56" s="38" t="s">
        <v>88</v>
      </c>
    </row>
    <row r="57" spans="1:8" ht="31.5">
      <c r="A57" s="36"/>
      <c r="B57" s="14"/>
      <c r="C57" s="14"/>
      <c r="D57" s="14"/>
      <c r="E57" s="15" t="s">
        <v>77</v>
      </c>
      <c r="F57" s="15" t="s">
        <v>23</v>
      </c>
      <c r="G57" s="31">
        <v>150</v>
      </c>
      <c r="H57" s="35" t="s">
        <v>85</v>
      </c>
    </row>
    <row r="58" spans="1:8" ht="15.75">
      <c r="A58" s="36"/>
      <c r="B58" s="14"/>
      <c r="C58" s="14"/>
      <c r="D58" s="14"/>
      <c r="E58" s="15" t="s">
        <v>77</v>
      </c>
      <c r="F58" s="15" t="s">
        <v>25</v>
      </c>
      <c r="G58" s="31">
        <v>15</v>
      </c>
      <c r="H58" s="35"/>
    </row>
    <row r="59" spans="1:8" ht="99.75" customHeight="1">
      <c r="A59" s="34" t="s">
        <v>64</v>
      </c>
      <c r="B59" s="20" t="s">
        <v>27</v>
      </c>
      <c r="C59" s="14"/>
      <c r="D59" s="14"/>
      <c r="E59" s="14"/>
      <c r="F59" s="15"/>
      <c r="G59" s="32">
        <f>G60</f>
        <v>1291.8</v>
      </c>
      <c r="H59" s="35"/>
    </row>
    <row r="60" spans="1:8" ht="99.75" customHeight="1">
      <c r="A60" s="34" t="s">
        <v>68</v>
      </c>
      <c r="B60" s="20" t="s">
        <v>27</v>
      </c>
      <c r="C60" s="20" t="s">
        <v>12</v>
      </c>
      <c r="D60" s="14"/>
      <c r="E60" s="14"/>
      <c r="F60" s="15"/>
      <c r="G60" s="31">
        <f>G61+G63</f>
        <v>1291.8</v>
      </c>
      <c r="H60" s="35"/>
    </row>
    <row r="61" spans="1:8" ht="28.5" customHeight="1">
      <c r="A61" s="36"/>
      <c r="B61" s="20" t="s">
        <v>27</v>
      </c>
      <c r="C61" s="20" t="s">
        <v>12</v>
      </c>
      <c r="D61" s="23">
        <v>140120450</v>
      </c>
      <c r="E61" s="21" t="s">
        <v>55</v>
      </c>
      <c r="F61" s="15"/>
      <c r="G61" s="32">
        <f>G62</f>
        <v>190</v>
      </c>
      <c r="H61" s="35" t="s">
        <v>73</v>
      </c>
    </row>
    <row r="62" spans="1:8" ht="84.75" customHeight="1">
      <c r="A62" s="36"/>
      <c r="B62" s="14"/>
      <c r="C62" s="14"/>
      <c r="D62" s="14"/>
      <c r="E62" s="15" t="s">
        <v>80</v>
      </c>
      <c r="F62" s="15" t="s">
        <v>81</v>
      </c>
      <c r="G62" s="31">
        <v>190</v>
      </c>
      <c r="H62" s="35" t="s">
        <v>73</v>
      </c>
    </row>
    <row r="63" spans="1:8" ht="78.75">
      <c r="A63" s="34"/>
      <c r="B63" s="20" t="s">
        <v>27</v>
      </c>
      <c r="C63" s="20" t="s">
        <v>12</v>
      </c>
      <c r="D63" s="23">
        <v>140120800</v>
      </c>
      <c r="E63" s="21" t="s">
        <v>55</v>
      </c>
      <c r="F63" s="21" t="s">
        <v>50</v>
      </c>
      <c r="G63" s="32">
        <f>G64</f>
        <v>1101.8</v>
      </c>
      <c r="H63" s="35" t="s">
        <v>51</v>
      </c>
    </row>
    <row r="64" spans="1:8" ht="78.75">
      <c r="A64" s="36"/>
      <c r="B64" s="14"/>
      <c r="C64" s="14"/>
      <c r="D64" s="14"/>
      <c r="E64" s="15" t="s">
        <v>80</v>
      </c>
      <c r="F64" s="15" t="s">
        <v>81</v>
      </c>
      <c r="G64" s="31">
        <v>1101.8</v>
      </c>
      <c r="H64" s="35" t="s">
        <v>51</v>
      </c>
    </row>
    <row r="65" spans="1:8" ht="15.75">
      <c r="A65" s="36"/>
      <c r="B65" s="14"/>
      <c r="C65" s="14"/>
      <c r="D65" s="14"/>
      <c r="E65" s="15"/>
      <c r="F65" s="15"/>
      <c r="G65" s="31"/>
      <c r="H65" s="35"/>
    </row>
    <row r="66" spans="1:8" ht="15.75">
      <c r="A66" s="36"/>
      <c r="B66" s="14"/>
      <c r="C66" s="14"/>
      <c r="D66" s="14"/>
      <c r="E66" s="14"/>
      <c r="F66" s="15"/>
      <c r="G66" s="31"/>
      <c r="H66" s="35"/>
    </row>
    <row r="67" spans="1:8" ht="15.75">
      <c r="A67" s="36"/>
      <c r="B67" s="14"/>
      <c r="C67" s="14"/>
      <c r="D67" s="14"/>
      <c r="E67" s="14"/>
      <c r="F67" s="15"/>
      <c r="G67" s="31"/>
      <c r="H67" s="35"/>
    </row>
    <row r="68" spans="1:8" ht="31.5">
      <c r="A68" s="34" t="s">
        <v>65</v>
      </c>
      <c r="B68" s="20" t="s">
        <v>29</v>
      </c>
      <c r="C68" s="20"/>
      <c r="D68" s="20"/>
      <c r="E68" s="21"/>
      <c r="F68" s="21"/>
      <c r="G68" s="32">
        <f>G69</f>
        <v>5.4</v>
      </c>
      <c r="H68" s="35"/>
    </row>
    <row r="69" spans="1:8" ht="15.75">
      <c r="A69" s="34" t="s">
        <v>70</v>
      </c>
      <c r="B69" s="20" t="s">
        <v>29</v>
      </c>
      <c r="C69" s="20" t="s">
        <v>26</v>
      </c>
      <c r="D69" s="23">
        <v>140299990</v>
      </c>
      <c r="E69" s="21" t="s">
        <v>38</v>
      </c>
      <c r="F69" s="21"/>
      <c r="G69" s="32">
        <f>SUM(G70:G72)</f>
        <v>5.4</v>
      </c>
      <c r="H69" s="35"/>
    </row>
    <row r="70" spans="1:8" ht="31.5">
      <c r="A70" s="36"/>
      <c r="B70" s="14"/>
      <c r="C70" s="14"/>
      <c r="D70" s="14"/>
      <c r="E70" s="15" t="s">
        <v>77</v>
      </c>
      <c r="F70" s="15" t="s">
        <v>24</v>
      </c>
      <c r="G70" s="31">
        <v>5.4</v>
      </c>
      <c r="H70" s="35" t="s">
        <v>44</v>
      </c>
    </row>
    <row r="71" spans="1:8" ht="15.75">
      <c r="A71" s="36"/>
      <c r="B71" s="14"/>
      <c r="C71" s="14"/>
      <c r="D71" s="14"/>
      <c r="E71" s="15"/>
      <c r="F71" s="15"/>
      <c r="G71" s="31"/>
      <c r="H71" s="35"/>
    </row>
    <row r="72" spans="1:8" ht="15.75">
      <c r="A72" s="36"/>
      <c r="B72" s="14"/>
      <c r="C72" s="14"/>
      <c r="D72" s="14"/>
      <c r="E72" s="15"/>
      <c r="F72" s="15"/>
      <c r="G72" s="31"/>
      <c r="H72" s="35"/>
    </row>
    <row r="73" spans="1:8" ht="15.75">
      <c r="A73" s="42" t="s">
        <v>90</v>
      </c>
      <c r="B73" s="42"/>
      <c r="C73" s="42"/>
      <c r="D73" s="42"/>
      <c r="H73" s="5" t="s">
        <v>91</v>
      </c>
    </row>
    <row r="74" ht="15.75">
      <c r="A74" s="16"/>
    </row>
    <row r="167" ht="38.25" customHeight="1"/>
  </sheetData>
  <sheetProtection/>
  <mergeCells count="5">
    <mergeCell ref="A73:D73"/>
    <mergeCell ref="A6:A7"/>
    <mergeCell ref="B6:G6"/>
    <mergeCell ref="A2:H2"/>
    <mergeCell ref="A4:H4"/>
  </mergeCells>
  <printOptions/>
  <pageMargins left="0.7995" right="0.7" top="0.75" bottom="0.75" header="0.3" footer="0.3"/>
  <pageSetup horizontalDpi="600" verticalDpi="600" orientation="landscape" paperSize="9" scale="78" r:id="rId1"/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2015-12-30T11:39:16Z</cp:lastPrinted>
  <dcterms:created xsi:type="dcterms:W3CDTF">2007-10-17T07:20:37Z</dcterms:created>
  <dcterms:modified xsi:type="dcterms:W3CDTF">2015-12-30T11:39:32Z</dcterms:modified>
  <cp:category/>
  <cp:version/>
  <cp:contentType/>
  <cp:contentStatus/>
</cp:coreProperties>
</file>